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8835" activeTab="2"/>
  </bookViews>
  <sheets>
    <sheet name="COPERTINA" sheetId="1" r:id="rId1"/>
    <sheet name="ANALISI DEI COSTI" sheetId="2" r:id="rId2"/>
    <sheet name="RIEPILOGO VENDITE" sheetId="3" r:id="rId3"/>
  </sheets>
  <calcPr calcId="125725"/>
</workbook>
</file>

<file path=xl/calcChain.xml><?xml version="1.0" encoding="utf-8"?>
<calcChain xmlns="http://schemas.openxmlformats.org/spreadsheetml/2006/main">
  <c r="J20" i="3"/>
  <c r="L9"/>
  <c r="L10"/>
  <c r="J21"/>
  <c r="J22"/>
  <c r="L11"/>
  <c r="N11"/>
  <c r="J23"/>
  <c r="L12"/>
  <c r="N12"/>
  <c r="G9"/>
  <c r="J9"/>
  <c r="G10"/>
  <c r="J10"/>
  <c r="G4"/>
  <c r="G5"/>
  <c r="G6"/>
  <c r="G7"/>
  <c r="G8"/>
  <c r="G3"/>
  <c r="G11" i="2"/>
  <c r="G13"/>
  <c r="G14"/>
  <c r="G15"/>
  <c r="G16"/>
  <c r="J3" i="3"/>
  <c r="J4"/>
  <c r="J5"/>
  <c r="J6"/>
  <c r="J7"/>
  <c r="J8"/>
  <c r="J14"/>
  <c r="J15"/>
  <c r="L4"/>
  <c r="N4"/>
  <c r="J16"/>
  <c r="J17"/>
  <c r="L6"/>
  <c r="N6"/>
  <c r="J18"/>
  <c r="J19"/>
  <c r="L8"/>
  <c r="N8"/>
  <c r="L3"/>
  <c r="N3"/>
  <c r="L5"/>
  <c r="N5"/>
  <c r="L7"/>
  <c r="N7"/>
  <c r="N10"/>
  <c r="G18" i="2"/>
  <c r="G20"/>
  <c r="G27"/>
  <c r="N9" i="3"/>
  <c r="J27"/>
  <c r="N27"/>
</calcChain>
</file>

<file path=xl/sharedStrings.xml><?xml version="1.0" encoding="utf-8"?>
<sst xmlns="http://schemas.openxmlformats.org/spreadsheetml/2006/main" count="72" uniqueCount="53">
  <si>
    <t>Viale Boschetti n°19</t>
  </si>
  <si>
    <t>46043 Castiglione delle Stiviere (Mn)</t>
  </si>
  <si>
    <t>PIANO FINANZIARIO</t>
  </si>
  <si>
    <t>RISTRUTTURAZIONE ED AMPLIAMENTO</t>
  </si>
  <si>
    <t>ANALISI DEI COSTI</t>
  </si>
  <si>
    <t>OPERE DI REALIZZAZIONE</t>
  </si>
  <si>
    <t>AUTORIMESSE</t>
  </si>
  <si>
    <t>2. SLP residenza</t>
  </si>
  <si>
    <t>3. Giardini/marciapiedi privati</t>
  </si>
  <si>
    <t>6. Giardini comuni</t>
  </si>
  <si>
    <t>9.Corsia di manovra</t>
  </si>
  <si>
    <t>PARTE RISTRUTTURATA</t>
  </si>
  <si>
    <t xml:space="preserve">1. Autorimesse </t>
  </si>
  <si>
    <t>mq</t>
  </si>
  <si>
    <t>€/mq</t>
  </si>
  <si>
    <t>totale opere</t>
  </si>
  <si>
    <t>TOTALE COMPLESSIVO OPERE</t>
  </si>
  <si>
    <t>COSTO AREA</t>
  </si>
  <si>
    <t>COMPETENZE TECNICHE</t>
  </si>
  <si>
    <t>CONSTRIBUTO DI CONCESSIONE</t>
  </si>
  <si>
    <t>ONERI FINANZIARI</t>
  </si>
  <si>
    <t>COSTI DI INTERMEDIAZIONE</t>
  </si>
  <si>
    <t>TOTALE COSTI</t>
  </si>
  <si>
    <t>IPOTESI DI VENDITA</t>
  </si>
  <si>
    <t>RIEPILOGO VENDITE</t>
  </si>
  <si>
    <t>MQ</t>
  </si>
  <si>
    <t>UNITA' R1</t>
  </si>
  <si>
    <t>UNITA' R2</t>
  </si>
  <si>
    <t>UNITA' R3</t>
  </si>
  <si>
    <t>UNITA' R4</t>
  </si>
  <si>
    <t>UNITA' R5</t>
  </si>
  <si>
    <t>UNITA' R6</t>
  </si>
  <si>
    <t>UNITA' R7</t>
  </si>
  <si>
    <t>UNITA' R8</t>
  </si>
  <si>
    <t>TOTALE VENDITE</t>
  </si>
  <si>
    <t>CORTE RURALE "FONTANE" - CASTIGLIONE D/S</t>
  </si>
  <si>
    <t>BOX 1</t>
  </si>
  <si>
    <t>BOX 2</t>
  </si>
  <si>
    <t>BOX 3</t>
  </si>
  <si>
    <t>BOX 4</t>
  </si>
  <si>
    <t>BOX 5</t>
  </si>
  <si>
    <t>BOX 6</t>
  </si>
  <si>
    <t>BOX 7</t>
  </si>
  <si>
    <t>BOX 8</t>
  </si>
  <si>
    <t>D.D.HOUSE s.a.s</t>
  </si>
  <si>
    <t>parti comuni</t>
  </si>
  <si>
    <t>cantine 50%</t>
  </si>
  <si>
    <t>BOX 9</t>
  </si>
  <si>
    <t>BOX 10</t>
  </si>
  <si>
    <t>box</t>
  </si>
  <si>
    <t xml:space="preserve">app </t>
  </si>
  <si>
    <t>appartamento</t>
  </si>
  <si>
    <t xml:space="preserve">totale comm 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</si>
</sst>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i/>
      <sz val="12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b/>
      <i/>
      <sz val="15"/>
      <color indexed="53"/>
      <name val="Arial"/>
      <family val="2"/>
    </font>
    <font>
      <i/>
      <sz val="10"/>
      <color indexed="5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" xfId="0" applyBorder="1"/>
    <xf numFmtId="0" fontId="2" fillId="0" borderId="2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3" xfId="0" applyFont="1" applyBorder="1"/>
    <xf numFmtId="4" fontId="2" fillId="0" borderId="4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/>
    <xf numFmtId="0" fontId="9" fillId="0" borderId="0" xfId="0" applyFont="1"/>
    <xf numFmtId="0" fontId="8" fillId="0" borderId="0" xfId="0" applyFont="1" applyFill="1" applyBorder="1"/>
    <xf numFmtId="2" fontId="2" fillId="0" borderId="6" xfId="0" applyNumberFormat="1" applyFont="1" applyBorder="1"/>
    <xf numFmtId="0" fontId="3" fillId="3" borderId="7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right"/>
    </xf>
    <xf numFmtId="0" fontId="2" fillId="4" borderId="9" xfId="0" applyFont="1" applyFill="1" applyBorder="1" applyAlignment="1">
      <alignment horizontal="center"/>
    </xf>
    <xf numFmtId="0" fontId="11" fillId="0" borderId="0" xfId="0" applyFont="1" applyBorder="1"/>
    <xf numFmtId="0" fontId="11" fillId="0" borderId="0" xfId="0" applyFont="1"/>
    <xf numFmtId="0" fontId="12" fillId="0" borderId="0" xfId="0" applyFont="1"/>
    <xf numFmtId="4" fontId="2" fillId="2" borderId="4" xfId="0" applyNumberFormat="1" applyFont="1" applyFill="1" applyBorder="1"/>
    <xf numFmtId="4" fontId="2" fillId="2" borderId="10" xfId="0" applyNumberFormat="1" applyFont="1" applyFill="1" applyBorder="1" applyAlignment="1">
      <alignment vertical="center"/>
    </xf>
    <xf numFmtId="4" fontId="2" fillId="2" borderId="11" xfId="0" applyNumberFormat="1" applyFont="1" applyFill="1" applyBorder="1"/>
    <xf numFmtId="4" fontId="2" fillId="4" borderId="12" xfId="0" applyNumberFormat="1" applyFont="1" applyFill="1" applyBorder="1"/>
    <xf numFmtId="0" fontId="2" fillId="0" borderId="13" xfId="0" applyFont="1" applyBorder="1" applyAlignment="1">
      <alignment horizontal="center"/>
    </xf>
    <xf numFmtId="4" fontId="2" fillId="4" borderId="14" xfId="0" applyNumberFormat="1" applyFont="1" applyFill="1" applyBorder="1"/>
    <xf numFmtId="3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3" fillId="5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2" fillId="0" borderId="1" xfId="0" applyFont="1" applyBorder="1"/>
    <xf numFmtId="0" fontId="2" fillId="0" borderId="21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4" fontId="2" fillId="0" borderId="6" xfId="0" applyNumberFormat="1" applyFont="1" applyBorder="1"/>
    <xf numFmtId="0" fontId="2" fillId="0" borderId="21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" fontId="2" fillId="0" borderId="22" xfId="0" applyNumberFormat="1" applyFont="1" applyBorder="1"/>
    <xf numFmtId="2" fontId="2" fillId="0" borderId="0" xfId="0" applyNumberFormat="1" applyFont="1" applyBorder="1"/>
    <xf numFmtId="0" fontId="6" fillId="2" borderId="23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4" borderId="3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3" borderId="30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4" fillId="6" borderId="31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2" xfId="0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6" borderId="33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20" fontId="2" fillId="0" borderId="30" xfId="0" applyNumberFormat="1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13"/>
  <sheetViews>
    <sheetView topLeftCell="A265" workbookViewId="0">
      <selection activeCell="A8" sqref="A8:IV8"/>
    </sheetView>
  </sheetViews>
  <sheetFormatPr defaultRowHeight="12.75"/>
  <cols>
    <col min="2" max="2" width="5.7109375" customWidth="1"/>
    <col min="6" max="6" width="13.85546875" customWidth="1"/>
    <col min="7" max="7" width="12.7109375" customWidth="1"/>
  </cols>
  <sheetData>
    <row r="4" spans="1:5" ht="19.5">
      <c r="A4" s="30" t="s">
        <v>44</v>
      </c>
      <c r="B4" s="30"/>
      <c r="C4" s="31"/>
      <c r="D4" s="31"/>
      <c r="E4" s="32"/>
    </row>
    <row r="5" spans="1:5" ht="14.25">
      <c r="A5" s="21" t="s">
        <v>0</v>
      </c>
      <c r="B5" s="21"/>
      <c r="C5" s="22"/>
      <c r="D5" s="22"/>
      <c r="E5" s="23"/>
    </row>
    <row r="6" spans="1:5" ht="14.25">
      <c r="A6" s="21" t="s">
        <v>1</v>
      </c>
      <c r="B6" s="21"/>
      <c r="C6" s="22"/>
      <c r="D6" s="22"/>
      <c r="E6" s="23"/>
    </row>
    <row r="7" spans="1:5" ht="14.25">
      <c r="A7" s="21"/>
      <c r="B7" s="21"/>
      <c r="C7" s="22"/>
      <c r="D7" s="22"/>
      <c r="E7" s="23"/>
    </row>
    <row r="8" spans="1:5" ht="14.25">
      <c r="A8" s="24"/>
      <c r="B8" s="22"/>
      <c r="C8" s="22"/>
      <c r="D8" s="22"/>
      <c r="E8" s="23"/>
    </row>
    <row r="26" spans="2:8" ht="18">
      <c r="C26" s="65" t="s">
        <v>2</v>
      </c>
      <c r="D26" s="65"/>
      <c r="E26" s="65"/>
      <c r="F26" s="65"/>
      <c r="G26" s="65"/>
    </row>
    <row r="28" spans="2:8" ht="18">
      <c r="C28" s="65" t="s">
        <v>3</v>
      </c>
      <c r="D28" s="65"/>
      <c r="E28" s="65"/>
      <c r="F28" s="65"/>
      <c r="G28" s="65"/>
    </row>
    <row r="30" spans="2:8" ht="18">
      <c r="B30" s="65" t="s">
        <v>35</v>
      </c>
      <c r="C30" s="65"/>
      <c r="D30" s="65"/>
      <c r="E30" s="65"/>
      <c r="F30" s="65"/>
      <c r="G30" s="65"/>
      <c r="H30" s="65"/>
    </row>
    <row r="58" spans="1:8" ht="13.5" thickBot="1"/>
    <row r="59" spans="1:8" ht="30.75" customHeight="1" thickBot="1">
      <c r="A59" s="60" t="s">
        <v>4</v>
      </c>
      <c r="B59" s="63"/>
      <c r="C59" s="63"/>
      <c r="D59" s="63"/>
      <c r="E59" s="63"/>
      <c r="F59" s="63"/>
      <c r="G59" s="63"/>
      <c r="H59" s="64"/>
    </row>
    <row r="112" ht="13.5" thickBot="1"/>
    <row r="113" spans="1:8" ht="30.75" customHeight="1" thickBot="1">
      <c r="A113" s="60" t="s">
        <v>23</v>
      </c>
      <c r="B113" s="61"/>
      <c r="C113" s="61"/>
      <c r="D113" s="61"/>
      <c r="E113" s="61"/>
      <c r="F113" s="61"/>
      <c r="G113" s="61"/>
      <c r="H113" s="62"/>
    </row>
  </sheetData>
  <mergeCells count="5">
    <mergeCell ref="A113:H113"/>
    <mergeCell ref="A59:H59"/>
    <mergeCell ref="C26:G26"/>
    <mergeCell ref="C28:G28"/>
    <mergeCell ref="B30:H30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H27"/>
  <sheetViews>
    <sheetView topLeftCell="A67" workbookViewId="0">
      <selection activeCell="G25" sqref="G25"/>
    </sheetView>
  </sheetViews>
  <sheetFormatPr defaultRowHeight="12.75"/>
  <cols>
    <col min="1" max="1" width="5.85546875" customWidth="1"/>
    <col min="2" max="2" width="9.140625" style="3"/>
    <col min="3" max="3" width="13.42578125" style="3" customWidth="1"/>
    <col min="4" max="4" width="12.28515625" style="4" customWidth="1"/>
    <col min="5" max="5" width="10.5703125" style="4" customWidth="1"/>
    <col min="7" max="8" width="18.5703125" style="3" customWidth="1"/>
  </cols>
  <sheetData>
    <row r="2" spans="2:8" ht="13.5" thickBot="1"/>
    <row r="3" spans="2:8">
      <c r="B3" s="76" t="s">
        <v>4</v>
      </c>
      <c r="C3" s="77"/>
      <c r="D3" s="77"/>
      <c r="E3" s="77"/>
      <c r="F3" s="77"/>
      <c r="G3" s="78"/>
      <c r="H3" s="2"/>
    </row>
    <row r="4" spans="2:8">
      <c r="B4" s="79"/>
      <c r="C4" s="80"/>
      <c r="D4" s="80"/>
      <c r="E4" s="80"/>
      <c r="F4" s="80"/>
      <c r="G4" s="81"/>
      <c r="H4" s="2"/>
    </row>
    <row r="5" spans="2:8">
      <c r="B5" s="79"/>
      <c r="C5" s="80"/>
      <c r="D5" s="80"/>
      <c r="E5" s="80"/>
      <c r="F5" s="80"/>
      <c r="G5" s="81"/>
      <c r="H5" s="2"/>
    </row>
    <row r="6" spans="2:8" ht="13.5" thickBot="1">
      <c r="B6" s="82"/>
      <c r="C6" s="83"/>
      <c r="D6" s="83"/>
      <c r="E6" s="83"/>
      <c r="F6" s="83"/>
      <c r="G6" s="84"/>
      <c r="H6" s="2"/>
    </row>
    <row r="7" spans="2:8">
      <c r="B7" s="7"/>
      <c r="C7" s="8"/>
      <c r="D7" s="9"/>
      <c r="E7" s="9"/>
      <c r="F7" s="1"/>
      <c r="G7" s="10"/>
      <c r="H7" s="8"/>
    </row>
    <row r="8" spans="2:8">
      <c r="B8" s="85" t="s">
        <v>5</v>
      </c>
      <c r="C8" s="86"/>
      <c r="D8" s="9"/>
      <c r="E8" s="9"/>
      <c r="F8" s="1"/>
      <c r="G8" s="10"/>
      <c r="H8" s="8"/>
    </row>
    <row r="9" spans="2:8">
      <c r="B9" s="7"/>
      <c r="C9" s="8"/>
      <c r="D9" s="5" t="s">
        <v>13</v>
      </c>
      <c r="E9" s="5" t="s">
        <v>14</v>
      </c>
      <c r="F9" s="89"/>
      <c r="G9" s="90"/>
      <c r="H9" s="9"/>
    </row>
    <row r="10" spans="2:8">
      <c r="B10" s="87" t="s">
        <v>6</v>
      </c>
      <c r="C10" s="88"/>
      <c r="D10" s="9"/>
      <c r="E10" s="9"/>
      <c r="F10" s="1"/>
      <c r="G10" s="10"/>
      <c r="H10" s="8"/>
    </row>
    <row r="11" spans="2:8">
      <c r="B11" s="66" t="s">
        <v>12</v>
      </c>
      <c r="C11" s="67"/>
      <c r="D11" s="5">
        <v>146.03</v>
      </c>
      <c r="E11" s="5">
        <v>450</v>
      </c>
      <c r="F11" s="6"/>
      <c r="G11" s="11">
        <f>PRODUCT(D11:F11)</f>
        <v>65713.5</v>
      </c>
      <c r="H11" s="13"/>
    </row>
    <row r="12" spans="2:8">
      <c r="B12" s="93" t="s">
        <v>11</v>
      </c>
      <c r="C12" s="94"/>
      <c r="D12" s="9"/>
      <c r="E12" s="9"/>
      <c r="F12" s="1"/>
      <c r="G12" s="12"/>
      <c r="H12" s="13"/>
    </row>
    <row r="13" spans="2:8">
      <c r="B13" s="95" t="s">
        <v>7</v>
      </c>
      <c r="C13" s="67"/>
      <c r="D13" s="5">
        <v>782</v>
      </c>
      <c r="E13" s="5">
        <v>900</v>
      </c>
      <c r="F13" s="6"/>
      <c r="G13" s="11">
        <f>PRODUCT(D13:F13)</f>
        <v>703800</v>
      </c>
      <c r="H13" s="13"/>
    </row>
    <row r="14" spans="2:8">
      <c r="B14" s="66" t="s">
        <v>8</v>
      </c>
      <c r="C14" s="67"/>
      <c r="D14" s="5">
        <v>248.52</v>
      </c>
      <c r="E14" s="5">
        <v>100</v>
      </c>
      <c r="F14" s="6"/>
      <c r="G14" s="11">
        <f>PRODUCT(D14:F14)</f>
        <v>24852</v>
      </c>
      <c r="H14" s="13"/>
    </row>
    <row r="15" spans="2:8">
      <c r="B15" s="66" t="s">
        <v>9</v>
      </c>
      <c r="C15" s="67"/>
      <c r="D15" s="5">
        <v>274.04000000000002</v>
      </c>
      <c r="E15" s="5">
        <v>100</v>
      </c>
      <c r="F15" s="6"/>
      <c r="G15" s="11">
        <f>PRODUCT(D15:F15)</f>
        <v>27404.000000000004</v>
      </c>
      <c r="H15" s="13"/>
    </row>
    <row r="16" spans="2:8">
      <c r="B16" s="66" t="s">
        <v>10</v>
      </c>
      <c r="C16" s="67"/>
      <c r="D16" s="5">
        <v>236.96</v>
      </c>
      <c r="E16" s="5">
        <v>450</v>
      </c>
      <c r="F16" s="6"/>
      <c r="G16" s="11">
        <f>PRODUCT(D16:F16)</f>
        <v>106632</v>
      </c>
      <c r="H16" s="13"/>
    </row>
    <row r="17" spans="2:8">
      <c r="B17" s="7"/>
      <c r="C17" s="8"/>
      <c r="D17" s="9"/>
      <c r="E17" s="9"/>
      <c r="F17" s="1"/>
      <c r="G17" s="10"/>
      <c r="H17" s="8"/>
    </row>
    <row r="18" spans="2:8">
      <c r="B18" s="91" t="s">
        <v>15</v>
      </c>
      <c r="C18" s="92"/>
      <c r="D18" s="92"/>
      <c r="E18" s="92"/>
      <c r="F18" s="92"/>
      <c r="G18" s="33">
        <f>SUM(G8:G16)</f>
        <v>928401.5</v>
      </c>
      <c r="H18" s="14"/>
    </row>
    <row r="19" spans="2:8" ht="13.5" thickBot="1">
      <c r="B19" s="7"/>
      <c r="C19" s="8"/>
      <c r="D19" s="9"/>
      <c r="E19" s="9"/>
      <c r="F19" s="1"/>
      <c r="G19" s="10"/>
      <c r="H19" s="8"/>
    </row>
    <row r="20" spans="2:8" ht="22.5" customHeight="1">
      <c r="B20" s="74" t="s">
        <v>16</v>
      </c>
      <c r="C20" s="75"/>
      <c r="D20" s="75"/>
      <c r="E20" s="75"/>
      <c r="F20" s="75"/>
      <c r="G20" s="34">
        <f>G18</f>
        <v>928401.5</v>
      </c>
      <c r="H20" s="15"/>
    </row>
    <row r="21" spans="2:8" ht="22.5" customHeight="1">
      <c r="B21" s="68" t="s">
        <v>17</v>
      </c>
      <c r="C21" s="69"/>
      <c r="D21" s="69"/>
      <c r="E21" s="69"/>
      <c r="F21" s="69"/>
      <c r="G21" s="19">
        <v>720000</v>
      </c>
      <c r="H21" s="16"/>
    </row>
    <row r="22" spans="2:8" ht="22.5" customHeight="1">
      <c r="B22" s="68" t="s">
        <v>18</v>
      </c>
      <c r="C22" s="69"/>
      <c r="D22" s="69"/>
      <c r="E22" s="69"/>
      <c r="F22" s="69"/>
      <c r="G22" s="19">
        <v>50000</v>
      </c>
      <c r="H22" s="16"/>
    </row>
    <row r="23" spans="2:8" ht="22.5" customHeight="1">
      <c r="B23" s="68" t="s">
        <v>19</v>
      </c>
      <c r="C23" s="69"/>
      <c r="D23" s="69"/>
      <c r="E23" s="69"/>
      <c r="F23" s="69"/>
      <c r="G23" s="19">
        <v>50000</v>
      </c>
      <c r="H23" s="16"/>
    </row>
    <row r="24" spans="2:8" ht="22.5" customHeight="1">
      <c r="B24" s="68" t="s">
        <v>20</v>
      </c>
      <c r="C24" s="69"/>
      <c r="D24" s="69"/>
      <c r="E24" s="69"/>
      <c r="F24" s="69"/>
      <c r="G24" s="19">
        <v>80000</v>
      </c>
      <c r="H24" s="16"/>
    </row>
    <row r="25" spans="2:8" ht="22.5" customHeight="1" thickBot="1">
      <c r="B25" s="70" t="s">
        <v>21</v>
      </c>
      <c r="C25" s="71"/>
      <c r="D25" s="71"/>
      <c r="E25" s="71"/>
      <c r="F25" s="71"/>
      <c r="G25" s="20">
        <v>80000</v>
      </c>
      <c r="H25" s="16"/>
    </row>
    <row r="26" spans="2:8" ht="13.5" thickBot="1">
      <c r="B26" s="7"/>
      <c r="C26" s="8"/>
      <c r="D26" s="9"/>
      <c r="E26" s="9"/>
      <c r="F26" s="1"/>
      <c r="G26" s="10"/>
      <c r="H26" s="8"/>
    </row>
    <row r="27" spans="2:8" ht="22.5" customHeight="1" thickBot="1">
      <c r="B27" s="72" t="s">
        <v>22</v>
      </c>
      <c r="C27" s="73"/>
      <c r="D27" s="73"/>
      <c r="E27" s="73"/>
      <c r="F27" s="73"/>
      <c r="G27" s="35">
        <f>SUM(G20:G25)</f>
        <v>1908401.5</v>
      </c>
      <c r="H27" s="14"/>
    </row>
  </sheetData>
  <mergeCells count="18">
    <mergeCell ref="B3:G6"/>
    <mergeCell ref="B8:C8"/>
    <mergeCell ref="B10:C10"/>
    <mergeCell ref="F9:G9"/>
    <mergeCell ref="B18:F18"/>
    <mergeCell ref="B16:C16"/>
    <mergeCell ref="B15:C15"/>
    <mergeCell ref="B11:C11"/>
    <mergeCell ref="B12:C12"/>
    <mergeCell ref="B13:C13"/>
    <mergeCell ref="B14:C14"/>
    <mergeCell ref="B24:F24"/>
    <mergeCell ref="B25:F25"/>
    <mergeCell ref="B27:F27"/>
    <mergeCell ref="B20:F20"/>
    <mergeCell ref="B21:F21"/>
    <mergeCell ref="B22:F22"/>
    <mergeCell ref="B23:F2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7"/>
  <sheetViews>
    <sheetView tabSelected="1" topLeftCell="A7" workbookViewId="0">
      <selection sqref="A1:IV1"/>
    </sheetView>
  </sheetViews>
  <sheetFormatPr defaultRowHeight="11.25"/>
  <cols>
    <col min="1" max="1" width="21.85546875" style="3" customWidth="1"/>
    <col min="2" max="2" width="11" style="3" customWidth="1"/>
    <col min="3" max="3" width="5.28515625" style="18" customWidth="1"/>
    <col min="4" max="4" width="7.85546875" style="18" customWidth="1"/>
    <col min="5" max="5" width="8.7109375" style="18" customWidth="1"/>
    <col min="6" max="6" width="9.5703125" style="18" customWidth="1"/>
    <col min="7" max="7" width="8.85546875" style="4" customWidth="1"/>
    <col min="8" max="8" width="9.140625" style="4"/>
    <col min="9" max="9" width="5.140625" style="18" customWidth="1"/>
    <col min="10" max="10" width="10.42578125" style="3" customWidth="1"/>
    <col min="11" max="11" width="6.28515625" style="3" customWidth="1"/>
    <col min="12" max="12" width="9.140625" style="3"/>
    <col min="13" max="13" width="2.85546875" style="3" customWidth="1"/>
    <col min="14" max="14" width="14.28515625" style="3" customWidth="1"/>
    <col min="15" max="16384" width="9.140625" style="3"/>
  </cols>
  <sheetData>
    <row r="1" spans="1:14" ht="12" thickBot="1"/>
    <row r="2" spans="1:14">
      <c r="A2" s="44" t="s">
        <v>24</v>
      </c>
      <c r="D2" s="18" t="s">
        <v>45</v>
      </c>
      <c r="E2" s="18" t="s">
        <v>46</v>
      </c>
      <c r="F2" s="18" t="s">
        <v>51</v>
      </c>
      <c r="G2" s="4" t="s">
        <v>52</v>
      </c>
      <c r="H2" s="4" t="s">
        <v>14</v>
      </c>
      <c r="J2" s="3" t="s">
        <v>50</v>
      </c>
      <c r="L2" s="3" t="s">
        <v>49</v>
      </c>
    </row>
    <row r="3" spans="1:14">
      <c r="A3" s="45"/>
      <c r="B3" s="47" t="s">
        <v>26</v>
      </c>
      <c r="C3" s="17" t="s">
        <v>25</v>
      </c>
      <c r="D3" s="56">
        <v>4.97</v>
      </c>
      <c r="E3" s="56">
        <v>1.55</v>
      </c>
      <c r="F3" s="56">
        <v>85.26</v>
      </c>
      <c r="G3" s="43">
        <f>D3+E3+F3</f>
        <v>91.78</v>
      </c>
      <c r="H3" s="39">
        <v>2300</v>
      </c>
      <c r="I3" s="41"/>
      <c r="J3" s="40">
        <f>PRODUCT(G3:H3)</f>
        <v>211094</v>
      </c>
      <c r="K3" s="8"/>
      <c r="L3" s="40">
        <f t="shared" ref="L3:L12" si="0">J14</f>
        <v>30368</v>
      </c>
      <c r="M3" s="8"/>
      <c r="N3" s="40">
        <f>SUM(J3:L3)</f>
        <v>241462</v>
      </c>
    </row>
    <row r="4" spans="1:14">
      <c r="A4" s="46"/>
      <c r="B4" s="49" t="s">
        <v>27</v>
      </c>
      <c r="C4" s="50" t="s">
        <v>25</v>
      </c>
      <c r="D4" s="54">
        <v>7</v>
      </c>
      <c r="E4" s="54">
        <v>1.5</v>
      </c>
      <c r="F4" s="54">
        <v>120.07</v>
      </c>
      <c r="G4" s="43">
        <f t="shared" ref="G4:G10" si="1">D4+E4+F4</f>
        <v>128.57</v>
      </c>
      <c r="H4" s="39">
        <v>2300</v>
      </c>
      <c r="I4" s="37"/>
      <c r="J4" s="40">
        <f t="shared" ref="J4:J10" si="2">PRODUCT(G4:H4)</f>
        <v>295711</v>
      </c>
      <c r="K4" s="8"/>
      <c r="L4" s="40">
        <f t="shared" si="0"/>
        <v>24976</v>
      </c>
      <c r="M4" s="8"/>
      <c r="N4" s="40">
        <f t="shared" ref="N4:N12" si="3">SUM(J4:L4)</f>
        <v>320687</v>
      </c>
    </row>
    <row r="5" spans="1:14">
      <c r="A5" s="46"/>
      <c r="B5" s="47" t="s">
        <v>28</v>
      </c>
      <c r="C5" s="17" t="s">
        <v>25</v>
      </c>
      <c r="D5" s="56">
        <v>7.05</v>
      </c>
      <c r="E5" s="56">
        <v>1.5</v>
      </c>
      <c r="F5" s="56">
        <v>121.01</v>
      </c>
      <c r="G5" s="43">
        <f t="shared" si="1"/>
        <v>129.56</v>
      </c>
      <c r="H5" s="39">
        <v>2300</v>
      </c>
      <c r="I5" s="41"/>
      <c r="J5" s="40">
        <f t="shared" si="2"/>
        <v>297988</v>
      </c>
      <c r="K5" s="8"/>
      <c r="L5" s="40">
        <f t="shared" si="0"/>
        <v>24976</v>
      </c>
      <c r="M5" s="8"/>
      <c r="N5" s="40">
        <f t="shared" si="3"/>
        <v>322964</v>
      </c>
    </row>
    <row r="6" spans="1:14">
      <c r="A6" s="46"/>
      <c r="B6" s="47" t="s">
        <v>29</v>
      </c>
      <c r="C6" s="17" t="s">
        <v>25</v>
      </c>
      <c r="D6" s="56">
        <v>8.9499999999999993</v>
      </c>
      <c r="E6" s="56">
        <v>1.85</v>
      </c>
      <c r="F6" s="56">
        <v>153.56</v>
      </c>
      <c r="G6" s="43">
        <f t="shared" si="1"/>
        <v>164.36</v>
      </c>
      <c r="H6" s="39">
        <v>2300</v>
      </c>
      <c r="I6" s="41"/>
      <c r="J6" s="40">
        <f t="shared" si="2"/>
        <v>378028.00000000006</v>
      </c>
      <c r="K6" s="8"/>
      <c r="L6" s="40">
        <f t="shared" si="0"/>
        <v>24976</v>
      </c>
      <c r="M6" s="8"/>
      <c r="N6" s="40">
        <f t="shared" si="3"/>
        <v>403004.00000000006</v>
      </c>
    </row>
    <row r="7" spans="1:14">
      <c r="A7" s="46"/>
      <c r="B7" s="49" t="s">
        <v>30</v>
      </c>
      <c r="C7" s="50" t="s">
        <v>25</v>
      </c>
      <c r="D7" s="56">
        <v>4.9000000000000004</v>
      </c>
      <c r="E7" s="56">
        <v>1.85</v>
      </c>
      <c r="F7" s="56">
        <v>83.87</v>
      </c>
      <c r="G7" s="43">
        <f t="shared" si="1"/>
        <v>90.62</v>
      </c>
      <c r="H7" s="39">
        <v>2300</v>
      </c>
      <c r="I7" s="37"/>
      <c r="J7" s="40">
        <f t="shared" si="2"/>
        <v>208426</v>
      </c>
      <c r="K7" s="8"/>
      <c r="L7" s="40">
        <f t="shared" si="0"/>
        <v>24976</v>
      </c>
      <c r="M7" s="8"/>
      <c r="N7" s="40">
        <f t="shared" si="3"/>
        <v>233402</v>
      </c>
    </row>
    <row r="8" spans="1:14">
      <c r="A8" s="46"/>
      <c r="B8" s="47" t="s">
        <v>31</v>
      </c>
      <c r="C8" s="17" t="s">
        <v>25</v>
      </c>
      <c r="D8" s="56">
        <v>5.98</v>
      </c>
      <c r="E8" s="56">
        <v>1.85</v>
      </c>
      <c r="F8" s="56">
        <v>102.62</v>
      </c>
      <c r="G8" s="43">
        <f t="shared" si="1"/>
        <v>110.45</v>
      </c>
      <c r="H8" s="39">
        <v>2300</v>
      </c>
      <c r="I8" s="41"/>
      <c r="J8" s="40">
        <f t="shared" si="2"/>
        <v>254035</v>
      </c>
      <c r="K8" s="8"/>
      <c r="L8" s="40">
        <f t="shared" si="0"/>
        <v>24976</v>
      </c>
      <c r="M8" s="8"/>
      <c r="N8" s="40">
        <f t="shared" si="3"/>
        <v>279011</v>
      </c>
    </row>
    <row r="9" spans="1:14">
      <c r="A9" s="46"/>
      <c r="B9" s="47" t="s">
        <v>32</v>
      </c>
      <c r="C9" s="17" t="s">
        <v>25</v>
      </c>
      <c r="D9" s="56">
        <v>5.77</v>
      </c>
      <c r="E9" s="56">
        <v>1.7</v>
      </c>
      <c r="F9" s="56">
        <v>98.94</v>
      </c>
      <c r="G9" s="43">
        <f t="shared" si="1"/>
        <v>106.41</v>
      </c>
      <c r="H9" s="39">
        <v>2300</v>
      </c>
      <c r="I9" s="41"/>
      <c r="J9" s="40">
        <f t="shared" si="2"/>
        <v>244743</v>
      </c>
      <c r="K9" s="8"/>
      <c r="L9" s="40">
        <f t="shared" si="0"/>
        <v>25248</v>
      </c>
      <c r="M9" s="8"/>
      <c r="N9" s="40">
        <f t="shared" si="3"/>
        <v>269991</v>
      </c>
    </row>
    <row r="10" spans="1:14">
      <c r="A10" s="46"/>
      <c r="B10" s="47" t="s">
        <v>33</v>
      </c>
      <c r="C10" s="17" t="s">
        <v>25</v>
      </c>
      <c r="D10" s="56">
        <v>6.44</v>
      </c>
      <c r="E10" s="56">
        <v>1.7</v>
      </c>
      <c r="F10" s="56">
        <v>110.42</v>
      </c>
      <c r="G10" s="43">
        <f t="shared" si="1"/>
        <v>118.56</v>
      </c>
      <c r="H10" s="39">
        <v>2300</v>
      </c>
      <c r="I10" s="41"/>
      <c r="J10" s="40">
        <f t="shared" si="2"/>
        <v>272688</v>
      </c>
      <c r="K10" s="8"/>
      <c r="L10" s="40">
        <f t="shared" si="0"/>
        <v>31039.999999999996</v>
      </c>
      <c r="M10" s="8"/>
      <c r="N10" s="40">
        <f t="shared" si="3"/>
        <v>303728</v>
      </c>
    </row>
    <row r="11" spans="1:14">
      <c r="A11" s="46"/>
      <c r="B11" s="46"/>
      <c r="C11" s="55"/>
      <c r="D11" s="55"/>
      <c r="E11" s="55"/>
      <c r="F11" s="55"/>
      <c r="G11" s="9"/>
      <c r="H11" s="57"/>
      <c r="I11" s="37"/>
      <c r="J11" s="51"/>
      <c r="K11" s="8"/>
      <c r="L11" s="40">
        <f t="shared" si="0"/>
        <v>29616.000000000004</v>
      </c>
      <c r="M11" s="8"/>
      <c r="N11" s="58">
        <f t="shared" si="3"/>
        <v>29616.000000000004</v>
      </c>
    </row>
    <row r="12" spans="1:14">
      <c r="A12" s="46"/>
      <c r="B12" s="46"/>
      <c r="C12" s="55"/>
      <c r="D12" s="55"/>
      <c r="E12" s="55"/>
      <c r="F12" s="55"/>
      <c r="G12" s="9"/>
      <c r="H12" s="57"/>
      <c r="I12" s="37"/>
      <c r="J12" s="51"/>
      <c r="K12" s="8"/>
      <c r="L12" s="40">
        <f t="shared" si="0"/>
        <v>29200</v>
      </c>
      <c r="M12" s="8"/>
      <c r="N12" s="40">
        <f t="shared" si="3"/>
        <v>29200</v>
      </c>
    </row>
    <row r="13" spans="1:14">
      <c r="A13" s="46"/>
      <c r="B13" s="96"/>
      <c r="C13" s="97"/>
      <c r="D13" s="97"/>
      <c r="E13" s="97"/>
      <c r="F13" s="97"/>
      <c r="G13" s="97"/>
      <c r="H13" s="97"/>
      <c r="I13" s="98"/>
      <c r="J13" s="25"/>
      <c r="K13" s="8"/>
      <c r="L13" s="8"/>
      <c r="M13" s="8"/>
      <c r="N13" s="8"/>
    </row>
    <row r="14" spans="1:14">
      <c r="A14" s="46"/>
      <c r="B14" s="47" t="s">
        <v>36</v>
      </c>
      <c r="C14" s="17" t="s">
        <v>25</v>
      </c>
      <c r="D14" s="17"/>
      <c r="E14" s="17"/>
      <c r="F14" s="17"/>
      <c r="G14" s="5">
        <v>18.98</v>
      </c>
      <c r="H14" s="39">
        <v>1600</v>
      </c>
      <c r="I14" s="17"/>
      <c r="J14" s="40">
        <f t="shared" ref="J14:J23" si="4">PRODUCT(G14:H14)</f>
        <v>30368</v>
      </c>
      <c r="K14" s="8"/>
      <c r="L14" s="8"/>
      <c r="M14" s="8"/>
      <c r="N14" s="8"/>
    </row>
    <row r="15" spans="1:14">
      <c r="A15" s="46"/>
      <c r="B15" s="49" t="s">
        <v>37</v>
      </c>
      <c r="C15" s="50" t="s">
        <v>25</v>
      </c>
      <c r="D15" s="50"/>
      <c r="E15" s="50"/>
      <c r="F15" s="50"/>
      <c r="G15" s="5">
        <v>15.61</v>
      </c>
      <c r="H15" s="39">
        <v>1600</v>
      </c>
      <c r="I15" s="50"/>
      <c r="J15" s="51">
        <f t="shared" si="4"/>
        <v>24976</v>
      </c>
      <c r="K15" s="8"/>
      <c r="L15" s="8"/>
      <c r="M15" s="8"/>
      <c r="N15" s="8"/>
    </row>
    <row r="16" spans="1:14">
      <c r="A16" s="46"/>
      <c r="B16" s="47" t="s">
        <v>38</v>
      </c>
      <c r="C16" s="17" t="s">
        <v>25</v>
      </c>
      <c r="D16" s="17"/>
      <c r="E16" s="17"/>
      <c r="F16" s="17"/>
      <c r="G16" s="5">
        <v>15.61</v>
      </c>
      <c r="H16" s="39">
        <v>1600</v>
      </c>
      <c r="I16" s="17"/>
      <c r="J16" s="40">
        <f t="shared" si="4"/>
        <v>24976</v>
      </c>
      <c r="K16" s="8"/>
      <c r="L16" s="8"/>
      <c r="M16" s="8"/>
      <c r="N16" s="8"/>
    </row>
    <row r="17" spans="1:14">
      <c r="A17" s="46"/>
      <c r="B17" s="49" t="s">
        <v>39</v>
      </c>
      <c r="C17" s="50" t="s">
        <v>25</v>
      </c>
      <c r="D17" s="50"/>
      <c r="E17" s="50"/>
      <c r="F17" s="50"/>
      <c r="G17" s="5">
        <v>15.61</v>
      </c>
      <c r="H17" s="39">
        <v>1600</v>
      </c>
      <c r="I17" s="50"/>
      <c r="J17" s="51">
        <f t="shared" si="4"/>
        <v>24976</v>
      </c>
      <c r="K17" s="8"/>
      <c r="L17" s="8"/>
      <c r="M17" s="8"/>
      <c r="N17" s="8"/>
    </row>
    <row r="18" spans="1:14">
      <c r="A18" s="46"/>
      <c r="B18" s="47" t="s">
        <v>40</v>
      </c>
      <c r="C18" s="17" t="s">
        <v>25</v>
      </c>
      <c r="D18" s="17"/>
      <c r="E18" s="17"/>
      <c r="F18" s="17"/>
      <c r="G18" s="5">
        <v>15.61</v>
      </c>
      <c r="H18" s="39">
        <v>1600</v>
      </c>
      <c r="I18" s="17"/>
      <c r="J18" s="40">
        <f t="shared" si="4"/>
        <v>24976</v>
      </c>
      <c r="K18" s="8"/>
      <c r="L18" s="8"/>
      <c r="M18" s="8"/>
      <c r="N18" s="8"/>
    </row>
    <row r="19" spans="1:14">
      <c r="A19" s="46"/>
      <c r="B19" s="49" t="s">
        <v>41</v>
      </c>
      <c r="C19" s="50" t="s">
        <v>25</v>
      </c>
      <c r="D19" s="50"/>
      <c r="E19" s="50"/>
      <c r="F19" s="50"/>
      <c r="G19" s="53">
        <v>15.61</v>
      </c>
      <c r="H19" s="39">
        <v>1600</v>
      </c>
      <c r="I19" s="50"/>
      <c r="J19" s="51">
        <f t="shared" si="4"/>
        <v>24976</v>
      </c>
      <c r="K19" s="8"/>
      <c r="L19" s="8"/>
      <c r="M19" s="8"/>
      <c r="N19" s="8"/>
    </row>
    <row r="20" spans="1:14">
      <c r="A20" s="46"/>
      <c r="B20" s="47" t="s">
        <v>42</v>
      </c>
      <c r="C20" s="17" t="s">
        <v>25</v>
      </c>
      <c r="D20" s="17"/>
      <c r="E20" s="17"/>
      <c r="F20" s="17"/>
      <c r="G20" s="5">
        <v>15.78</v>
      </c>
      <c r="H20" s="39">
        <v>1600</v>
      </c>
      <c r="I20" s="17"/>
      <c r="J20" s="40">
        <f t="shared" si="4"/>
        <v>25248</v>
      </c>
      <c r="K20" s="8"/>
      <c r="L20" s="8"/>
      <c r="M20" s="8"/>
      <c r="N20" s="8"/>
    </row>
    <row r="21" spans="1:14">
      <c r="A21" s="46"/>
      <c r="B21" s="47" t="s">
        <v>43</v>
      </c>
      <c r="C21" s="17" t="s">
        <v>25</v>
      </c>
      <c r="D21" s="42"/>
      <c r="E21" s="42"/>
      <c r="F21" s="42"/>
      <c r="G21" s="52">
        <v>19.399999999999999</v>
      </c>
      <c r="H21" s="39">
        <v>1600</v>
      </c>
      <c r="I21" s="48"/>
      <c r="J21" s="40">
        <f t="shared" si="4"/>
        <v>31039.999999999996</v>
      </c>
      <c r="K21" s="8"/>
      <c r="L21" s="8"/>
      <c r="M21" s="8"/>
      <c r="N21" s="8"/>
    </row>
    <row r="22" spans="1:14">
      <c r="A22" s="46"/>
      <c r="B22" s="47" t="s">
        <v>47</v>
      </c>
      <c r="C22" s="17" t="s">
        <v>25</v>
      </c>
      <c r="D22" s="42"/>
      <c r="E22" s="42"/>
      <c r="F22" s="42"/>
      <c r="G22" s="52">
        <v>18.510000000000002</v>
      </c>
      <c r="H22" s="39">
        <v>1600</v>
      </c>
      <c r="I22" s="48"/>
      <c r="J22" s="40">
        <f t="shared" si="4"/>
        <v>29616.000000000004</v>
      </c>
      <c r="K22" s="8"/>
      <c r="L22" s="8"/>
      <c r="M22" s="8"/>
      <c r="N22" s="8"/>
    </row>
    <row r="23" spans="1:14">
      <c r="A23" s="46"/>
      <c r="B23" s="47" t="s">
        <v>48</v>
      </c>
      <c r="C23" s="17" t="s">
        <v>25</v>
      </c>
      <c r="D23" s="42"/>
      <c r="E23" s="42"/>
      <c r="F23" s="42"/>
      <c r="G23" s="5">
        <v>18.25</v>
      </c>
      <c r="H23" s="39">
        <v>1600</v>
      </c>
      <c r="I23" s="17"/>
      <c r="J23" s="40">
        <f t="shared" si="4"/>
        <v>29200</v>
      </c>
      <c r="K23" s="8"/>
      <c r="L23" s="8"/>
      <c r="M23" s="8"/>
      <c r="N23" s="8"/>
    </row>
    <row r="24" spans="1:14">
      <c r="A24" s="46"/>
      <c r="B24" s="8"/>
      <c r="C24" s="55"/>
      <c r="D24" s="55"/>
      <c r="E24" s="55"/>
      <c r="F24" s="55"/>
      <c r="G24" s="9"/>
      <c r="H24" s="57"/>
      <c r="I24" s="55"/>
      <c r="J24" s="59"/>
      <c r="K24" s="8"/>
      <c r="L24" s="8"/>
      <c r="M24" s="8"/>
      <c r="N24" s="8"/>
    </row>
    <row r="25" spans="1:14">
      <c r="B25" s="97"/>
      <c r="C25" s="97"/>
      <c r="D25" s="97"/>
      <c r="E25" s="97"/>
      <c r="F25" s="97"/>
      <c r="G25" s="97"/>
      <c r="H25" s="97"/>
      <c r="I25" s="97"/>
      <c r="J25" s="59"/>
    </row>
    <row r="26" spans="1:14" ht="12" thickBot="1"/>
    <row r="27" spans="1:14" ht="12" thickBot="1">
      <c r="B27" s="26" t="s">
        <v>34</v>
      </c>
      <c r="C27" s="27"/>
      <c r="D27" s="29"/>
      <c r="E27" s="29"/>
      <c r="F27" s="29"/>
      <c r="G27" s="28"/>
      <c r="H27" s="28"/>
      <c r="I27" s="29"/>
      <c r="J27" s="36">
        <f>SUM(J3:J25)</f>
        <v>2433065</v>
      </c>
      <c r="N27" s="38">
        <f>SUM(N3:N25)</f>
        <v>2433065</v>
      </c>
    </row>
  </sheetData>
  <mergeCells count="2">
    <mergeCell ref="B13:I13"/>
    <mergeCell ref="B25:I25"/>
  </mergeCells>
  <phoneticPr fontId="0" type="noConversion"/>
  <pageMargins left="0.2" right="0.22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COPERTINA</vt:lpstr>
      <vt:lpstr>ANALISI DEI COSTI</vt:lpstr>
      <vt:lpstr>RIEPILOGO VENDITE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User</cp:lastModifiedBy>
  <cp:lastPrinted>2012-02-15T11:30:15Z</cp:lastPrinted>
  <dcterms:created xsi:type="dcterms:W3CDTF">2006-03-06T09:54:37Z</dcterms:created>
  <dcterms:modified xsi:type="dcterms:W3CDTF">2013-03-27T20:16:14Z</dcterms:modified>
</cp:coreProperties>
</file>